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ersons/person.xml" ContentType="application/vnd.ms-excel.person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codeName="Ten_skoroszyt" defaultThemeVersion="166925"/>
  <bookViews>
    <workbookView xWindow="65428" yWindow="65428" windowWidth="23256" windowHeight="12456" activeTab="2"/>
  </bookViews>
  <sheets>
    <sheet name="Podsumowanie scenariuszy" sheetId="4" r:id="rId1"/>
    <sheet name="Tabela przestawna scenariuszy" sheetId="5" r:id="rId2"/>
    <sheet name="Odcinek011" sheetId="1" r:id="rId3"/>
    <sheet name="Ściąga" sheetId="3" r:id="rId4"/>
  </sheets>
  <definedNames>
    <definedName name="EUR">'Odcinek011'!$B$2</definedName>
    <definedName name="Inflacja">'Odcinek011'!$B$1</definedName>
    <definedName name="Koszty">'Odcinek011'!$B$4</definedName>
    <definedName name="Sprzedaż">'Odcinek011'!$B$3</definedName>
  </definedNames>
  <calcPr calcId="191029"/>
  <pivotCaches>
    <pivotCache cacheId="0" r:id="rId5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<sst xmlns="http://schemas.openxmlformats.org/spreadsheetml/2006/main" count="87" uniqueCount="65">
  <si>
    <t>Materiały Microsoft</t>
  </si>
  <si>
    <t>https://learn.microsoft.com/en-us/office/vba/language/reference/statements</t>
  </si>
  <si>
    <t>"Cells(W,K) =A" 
nadaje wartość A komórce o wierszu W i kolumnie K</t>
  </si>
  <si>
    <t>Cells(1,2)=3 oznacza przypisanie komórce B1 wartości 3</t>
  </si>
  <si>
    <t>„Cells(W,K).Select” 
zaznacza komórkę o wierszu W i kolumnie K</t>
  </si>
  <si>
    <t>Cells(4,5).Select oznacza zaznaczenie komórki E4</t>
  </si>
  <si>
    <t>“Range(Cells(W1,K1),Cells(W2,K2)).Select”   
zaznacza obszar którego rogami są komórki W1 K1 oraz W2 K2 (gdzie W i K to numery wierszy)</t>
  </si>
  <si>
    <t>Range(Cells(6,7),Cells(8,9)).Select oznacza zaznaczenie obszaru którego rogami są komórki G6 oraz I8</t>
  </si>
  <si>
    <t>„For Z=X to Y
Next” 
powtarza zawarte pomiędzy liniami For oraz Next linie kodu zwiększając za każdym razem zmienną Z o jeden od wartości X aż do Y.</t>
  </si>
  <si>
    <t>"If Warunek Then
    Kod1
Else
    Kod2
End If"
realizuje Kod 1 gdy postawiony Warunek jest spełniony a Kod 2 gdy nie</t>
  </si>
  <si>
    <t>Czyli np.
If X&gt;0 Then 
    X=X+1
Else
    X=X-2
End If
Sprawdza czy zmienna X jest większa od 0 i dodaje do niej 1 jeżeli jest a odejmuje 2 jeżeli nie jest</t>
  </si>
  <si>
    <t>„Left(Tekst,Ilość_Znaków)” 
zwraca Ilość_Znaków Tekstu od lewej strony</t>
  </si>
  <si>
    <t>„Split (Tekst,”znak rozdzielający”)” 
dziali tekst na szereg mniejszych tekstów które w tekście źródłowym były rozdzielone wskazanym znakiem</t>
  </si>
  <si>
    <t xml:space="preserve">"Dim Tabela() As String" 
definiuje tabelę tekstów o nazwie "Tabela" </t>
  </si>
  <si>
    <t>Czyli np. For i=1 to 10
    Cells(i,1)=i
Next 
oznacza że i po kolei przyjmuje wartości 1,2,3,4 …. 10 wpisując te wartości w komórki A1,A2, A3, A4, ….A10</t>
  </si>
  <si>
    <t>Czyli np.:
Tekst=Left(„Wesołych Świąt",8) 
przypisze zmiennej Tekst wartość „Wesołych”</t>
  </si>
  <si>
    <t>Czyli np.
Wynik = Split(„Anna;Adam;Andrzej;Waldemar",”;”) 
spowoduje przypisanie tabeli Wynik poszczególnych imion a w szczególności Wynik(0)=”Anna”,  Wynik(1)=”Adam”, Wynik(3)=”Andrzej”, Wynik(4)=”Waldemar”</t>
  </si>
  <si>
    <t>“While Warunek 
          Kod 1
Wend”</t>
  </si>
  <si>
    <t xml:space="preserve">Pętla która wykonuje Kod 1 dopóki spełniony jest Warunek </t>
  </si>
  <si>
    <t>Czyli np.
X=0
While X&lt;10 
     X=X+1
Wend</t>
  </si>
  <si>
    <t>Będzie dodawać do X 1 dopóki X nie osiągnie wartości 10</t>
  </si>
  <si>
    <t xml:space="preserve">                          </t>
  </si>
  <si>
    <t>„Application.ScreenUpdating = False”</t>
  </si>
  <si>
    <t>„Application.ScreenUpdating = True”</t>
  </si>
  <si>
    <t xml:space="preserve"> Wyłączanie i włączanie aktualizacji wyświetlania, ważne gdy chcemy przyśpieszyć nasze makra</t>
  </si>
  <si>
    <t xml:space="preserve">                                           </t>
  </si>
  <si>
    <t>„Application.Calculation = xlManual”</t>
  </si>
  <si>
    <t xml:space="preserve">“Application.Calculation = xlAutomatic”                                          </t>
  </si>
  <si>
    <t>Przełączanie pomiędzy manualnym i automatycznym przeliczaniem komórek arkusza, ważne gdy chcemy przyśpieszyć nasze makra</t>
  </si>
  <si>
    <t xml:space="preserve">                                               </t>
  </si>
  <si>
    <t xml:space="preserve">„Application.DisplayAlerts = False “         </t>
  </si>
  <si>
    <t xml:space="preserve">“Application.DisplayAlerts = True”                                                </t>
  </si>
  <si>
    <t>Wyłączanie I włączanie wyświetlania alertów, ważne gdy nie chcemy aby makro było przerywane przez wyświetlane komunikaty</t>
  </si>
  <si>
    <t>Wynik = InputBox("Treść zachęty")</t>
  </si>
  <si>
    <t>Wyświetla komunikat „Treść zachęty” wraz z polem do wpisania wartości przez użytkownika. Wpisana wartość jest przypisywana do zmiennej Wynik</t>
  </si>
  <si>
    <t>Miesiąc</t>
  </si>
  <si>
    <t>Koszty</t>
  </si>
  <si>
    <t>Sprzedaż</t>
  </si>
  <si>
    <t>Inflacja</t>
  </si>
  <si>
    <t>Cena EUR</t>
  </si>
  <si>
    <t>Trend sprzedaży</t>
  </si>
  <si>
    <t>Trend kosztów</t>
  </si>
  <si>
    <t>Marża</t>
  </si>
  <si>
    <t>Suma</t>
  </si>
  <si>
    <t>EUR</t>
  </si>
  <si>
    <t>$D$26</t>
  </si>
  <si>
    <t>$E$26</t>
  </si>
  <si>
    <t>$F$26</t>
  </si>
  <si>
    <t>$G$26</t>
  </si>
  <si>
    <t>Pierwszy</t>
  </si>
  <si>
    <t>Autor: Konrad Pogódź (IT Challenge) dn. 21.04.2023</t>
  </si>
  <si>
    <t>Drugi</t>
  </si>
  <si>
    <t>Trzeci</t>
  </si>
  <si>
    <t>Czwarty</t>
  </si>
  <si>
    <t>Piąty</t>
  </si>
  <si>
    <t>Podsumowanie scenariuszy</t>
  </si>
  <si>
    <t>Kom. zmieniane:</t>
  </si>
  <si>
    <t>Bieżące wartości:</t>
  </si>
  <si>
    <t>Kom. wynikowe:</t>
  </si>
  <si>
    <t>Notatki: Kolumna bieżących wartości reprezentuje wartości zmienianych komórek w</t>
  </si>
  <si>
    <t>momencie utworzenia raportu Podsumowanie scenariuszy. Zmieniane komórki dla każdego</t>
  </si>
  <si>
    <t>scenariusza są wyróżnione kolorem szarym.</t>
  </si>
  <si>
    <t>Etykiety wierszy</t>
  </si>
  <si>
    <t>$B$1:$B$4 przez</t>
  </si>
  <si>
    <t>(Wszystko)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</si>
</sst>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77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0" xfId="20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8" fillId="0" borderId="0" xfId="0" applyFont="1"/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2" borderId="1" xfId="0" applyFont="1" applyFill="1" applyBorder="1" applyAlignment="1">
      <alignment horizontal="left" vertical="center"/>
    </xf>
    <xf numFmtId="9" fontId="7" fillId="3" borderId="2" xfId="2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/>
    <xf numFmtId="165" fontId="7" fillId="3" borderId="2" xfId="21" applyNumberFormat="1" applyFont="1" applyFill="1" applyBorder="1" applyAlignment="1">
      <alignment horizontal="center"/>
    </xf>
    <xf numFmtId="165" fontId="7" fillId="4" borderId="2" xfId="2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9" fontId="0" fillId="0" borderId="0" xfId="0" applyNumberFormat="1"/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3" fontId="0" fillId="0" borderId="3" xfId="0" applyNumberFormat="1" applyBorder="1"/>
    <xf numFmtId="0" fontId="12" fillId="5" borderId="4" xfId="0" applyFont="1" applyFill="1" applyBorder="1" applyAlignment="1">
      <alignment horizontal="left"/>
    </xf>
    <xf numFmtId="0" fontId="12" fillId="5" borderId="5" xfId="0" applyFont="1" applyFill="1" applyBorder="1" applyAlignment="1">
      <alignment horizontal="left"/>
    </xf>
    <xf numFmtId="0" fontId="0" fillId="0" borderId="6" xfId="0" applyBorder="1"/>
    <xf numFmtId="0" fontId="13" fillId="6" borderId="0" xfId="0" applyFont="1" applyFill="1" applyAlignment="1">
      <alignment horizontal="left"/>
    </xf>
    <xf numFmtId="0" fontId="14" fillId="6" borderId="6" xfId="0" applyFont="1" applyFill="1" applyBorder="1" applyAlignment="1">
      <alignment horizontal="left"/>
    </xf>
    <xf numFmtId="0" fontId="13" fillId="6" borderId="3" xfId="0" applyFont="1" applyFill="1" applyBorder="1" applyAlignment="1">
      <alignment horizontal="left"/>
    </xf>
    <xf numFmtId="0" fontId="15" fillId="5" borderId="5" xfId="0" applyFont="1" applyFill="1" applyBorder="1" applyAlignment="1">
      <alignment horizontal="right"/>
    </xf>
    <xf numFmtId="0" fontId="15" fillId="5" borderId="4" xfId="0" applyFont="1" applyFill="1" applyBorder="1" applyAlignment="1">
      <alignment horizontal="right"/>
    </xf>
    <xf numFmtId="9" fontId="0" fillId="7" borderId="0" xfId="0" applyNumberFormat="1" applyFill="1"/>
    <xf numFmtId="164" fontId="0" fillId="7" borderId="0" xfId="0" applyNumberFormat="1" applyFill="1"/>
    <xf numFmtId="165" fontId="0" fillId="7" borderId="0" xfId="0" applyNumberFormat="1" applyFill="1"/>
    <xf numFmtId="0" fontId="16" fillId="0" borderId="0" xfId="0" applyFont="1" applyAlignment="1">
      <alignment vertical="top" wrapText="1"/>
    </xf>
    <xf numFmtId="0" fontId="0" fillId="0" borderId="0" xfId="0"/>
    <xf numFmtId="0" fontId="0" fillId="0" borderId="0" xfId="0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Procentowy" xfId="21"/>
  </cellStyles>
  <dxfs count="11">
    <dxf>
      <font>
        <i val="0"/>
        <u val="none"/>
        <strike val="0"/>
        <sz val="10"/>
        <name val="Calibri"/>
        <family val="2"/>
      </font>
    </dxf>
    <dxf>
      <font>
        <i val="0"/>
        <u val="none"/>
        <strike val="0"/>
        <sz val="10"/>
        <name val="Calibri"/>
        <family val="2"/>
      </font>
      <numFmt numFmtId="177" formatCode="#,##0"/>
    </dxf>
    <dxf>
      <font>
        <i val="0"/>
        <u val="none"/>
        <strike val="0"/>
        <sz val="10"/>
        <name val="Calibri"/>
        <family val="2"/>
      </font>
    </dxf>
    <dxf>
      <font>
        <i val="0"/>
        <u val="none"/>
        <strike val="0"/>
        <sz val="10"/>
        <name val="Calibri"/>
        <family val="2"/>
      </font>
      <numFmt numFmtId="177" formatCode="#,##0"/>
    </dxf>
    <dxf>
      <font>
        <i val="0"/>
        <u val="none"/>
        <strike val="0"/>
        <sz val="10"/>
        <name val="Calibri"/>
        <family val="2"/>
      </font>
    </dxf>
    <dxf>
      <font>
        <i val="0"/>
        <u val="none"/>
        <strike val="0"/>
        <sz val="10"/>
        <name val="Calibri"/>
        <family val="2"/>
      </font>
      <numFmt numFmtId="177" formatCode="#,##0"/>
    </dxf>
    <dxf>
      <font>
        <i val="0"/>
        <u val="none"/>
        <strike val="0"/>
        <sz val="10"/>
        <name val="Calibri"/>
        <family val="2"/>
      </font>
      <alignment horizontal="center" vertical="bottom" textRotation="0" wrapText="1" shrinkToFit="1" readingOrder="0"/>
    </dxf>
    <dxf>
      <font>
        <i val="0"/>
        <u val="none"/>
        <strike val="0"/>
        <sz val="10"/>
        <name val="Calibri"/>
        <family val="2"/>
      </font>
      <numFmt numFmtId="177" formatCode="#,##0"/>
      <alignment horizontal="center" vertical="bottom" textRotation="0" wrapText="1" shrinkToFit="1" readingOrder="0"/>
    </dxf>
    <dxf>
      <font>
        <i val="0"/>
        <u val="none"/>
        <strike val="0"/>
        <sz val="10"/>
        <name val="Calibri"/>
        <family val="2"/>
      </font>
    </dxf>
    <dxf>
      <font>
        <i val="0"/>
        <u val="none"/>
        <strike val="0"/>
        <sz val="10"/>
        <name val="Calibri"/>
        <family val="2"/>
      </font>
    </dxf>
    <dxf>
      <font>
        <i val="0"/>
        <u val="none"/>
        <strike val="0"/>
        <sz val="10"/>
        <name val="Calibri"/>
        <family val="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microsoft.com/office/2017/10/relationships/person" Target="persons/person.xml" /><Relationship Id="rId9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Konrad Pogódź (IT Challenge)" refreshedDate="45037.62962939815" createdVersion="8" refreshedVersion="8" minRefreshableVersion="3" recordCount="5" xr:uid="{BEE7D0A1-BB7A-4660-BEF0-B883D27A2DD7}">
  <cacheSource type="scenario"/>
  <cacheFields count="6">
    <cacheField name="$B$1:$B$4" numFmtId="0">
      <sharedItems containsNonDate="0" count="5">
        <s v="Pierwszy"/>
        <s v="Drugi"/>
        <s v="Trzeci"/>
        <s v="Czwarty"/>
        <s v="Piąty"/>
      </sharedItems>
    </cacheField>
    <cacheField name="$B$1:$B$4 przez" numFmtId="0">
      <sharedItems containsNonDate="0" count="1">
        <s v="Konrad Pogódź (IT Challenge)"/>
      </sharedItems>
    </cacheField>
    <cacheField name="wyn. $D$26" numFmtId="0">
      <sharedItems containsNonDate="0" count="1">
        <s v="Suma"/>
      </sharedItems>
    </cacheField>
    <cacheField name="wyn. $E$26" numFmtId="0">
      <sharedItems containsSemiMixedTypes="0" containsNonDate="0" containsString="0" containsNumber="1" minValue="5115737.4272919241" maxValue="12166128.633723171" count="5">
        <n v="7801799.0870948909"/>
        <n v="12166128.633723171"/>
        <n v="5115737.4272919241"/>
        <n v="6038292.5727133555"/>
        <n v="7310304.224074319"/>
      </sharedItems>
    </cacheField>
    <cacheField name="wyn. $F$26" numFmtId="0">
      <sharedItems containsSemiMixedTypes="0" containsNonDate="0" containsString="0" containsNumber="1" minValue="2875951.0550966798" maxValue="13503188.292532004" count="5">
        <n v="7398829.7206330867"/>
        <n v="9021439.1327671055"/>
        <n v="6678109.8703710986"/>
        <n v="2875951.0550966798"/>
        <n v="13503188.292532004"/>
      </sharedItems>
    </cacheField>
    <cacheField name="wyn. $G$26" numFmtId="0">
      <sharedItems containsSemiMixedTypes="0" containsNonDate="0" containsString="0" containsNumber="1" minValue="-6192884.0684576845" maxValue="3162341.5176166757" count="5">
        <n v="402969.36646180449"/>
        <n v="3144689.5009560664"/>
        <n v="-1562372.443079174"/>
        <n v="3162341.5176166757"/>
        <n v="-6192884.068457684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Komórki wynikowe" showMissing="1" preserveFormatting="1" useAutoFormatting="1" rowGrandTotals="0" colGrandTotals="0" itemPrintTitles="1" compactData="0" createdVersion="8" updatedVersion="8" indent="0" multipleFieldFilters="0" showMemberPropertyTips="1" fieldListSortAscending="1">
  <location ref="A3:E8" firstHeaderRow="0" firstDataRow="1" firstDataCol="1" rowPageCount="1" colPageCount="1"/>
  <pivotFields count="6">
    <pivotField axis="axisRow" showAll="0" defaultSubtotal="0">
      <items count="5">
        <item x="3"/>
        <item x="1"/>
        <item x="4"/>
        <item x="0"/>
        <item x="2"/>
      </items>
    </pivotField>
    <pivotField axis="axisPage" showAll="0">
      <items count="2">
        <item x="0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>
      <x v="4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$D$26" fld="2" subtotal="count" baseField="0" baseItem="0"/>
    <dataField name="$E$26" fld="3" baseField="0" baseItem="0"/>
    <dataField name="$F$26" fld="4" baseField="0" baseItem="0"/>
    <dataField name="$G$26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ela1" displayName="Tabela1" ref="D1:G26" totalsRowCount="1" headerRowDxfId="10" dataDxfId="9" totalsRowDxfId="8">
  <autoFilter ref="D1:G25"/>
  <tableColumns count="4">
    <tableColumn id="1" name="Miesiąc" dataDxfId="7" totalsRowLabel="Suma" totalsRowDxfId="6"/>
    <tableColumn id="2" name="Sprzedaż" dataDxfId="5" totalsRowFunction="sum" totalsRowDxfId="4"/>
    <tableColumn id="4" name="Koszty" dataDxfId="3" totalsRowFunction="sum" totalsRowDxfId="2"/>
    <tableColumn id="3" name="Marża" dataDxfId="1" totalsRowFunction="sum" totalsRowDxfId="0">
      <calculatedColumnFormula>Tabela1[[#This Row],[Sprzedaż]]-Tabela1[[#This Row],[Koszty]]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learn.microsoft.com/en-us/office/vba/language/reference/statement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F1B5F-B72D-4F72-BCAD-6F993F32FE23}">
  <sheetPr>
    <outlinePr summaryBelow="0"/>
  </sheetPr>
  <dimension ref="B2:I17"/>
  <sheetViews>
    <sheetView showGridLines="0" workbookViewId="0" topLeftCell="A1"/>
  </sheetViews>
  <sheetFormatPr defaultColWidth="9.140625" defaultRowHeight="15" outlineLevelRow="1" outlineLevelCol="1"/>
  <cols>
    <col min="3" max="3" width="8.421875" style="0" bestFit="1" customWidth="1"/>
    <col min="4" max="9" width="14.28125" style="0" bestFit="1" customWidth="1" outlineLevel="1"/>
  </cols>
  <sheetData>
    <row r="1" ht="15" thickBot="1"/>
    <row r="2" spans="2:9" ht="15.6">
      <c r="B2" s="29" t="s">
        <v>55</v>
      </c>
      <c r="C2" s="29"/>
      <c r="D2" s="34"/>
      <c r="E2" s="34"/>
      <c r="F2" s="34"/>
      <c r="G2" s="34"/>
      <c r="H2" s="34"/>
      <c r="I2" s="34"/>
    </row>
    <row r="3" spans="2:9" ht="15.6">
      <c r="B3" s="28"/>
      <c r="C3" s="28"/>
      <c r="D3" s="35" t="s">
        <v>57</v>
      </c>
      <c r="E3" s="35" t="s">
        <v>49</v>
      </c>
      <c r="F3" s="35" t="s">
        <v>51</v>
      </c>
      <c r="G3" s="35" t="s">
        <v>52</v>
      </c>
      <c r="H3" s="35" t="s">
        <v>53</v>
      </c>
      <c r="I3" s="35" t="s">
        <v>54</v>
      </c>
    </row>
    <row r="4" spans="2:9" ht="30.6" outlineLevel="1">
      <c r="B4" s="31"/>
      <c r="C4" s="31"/>
      <c r="E4" s="39" t="s">
        <v>50</v>
      </c>
      <c r="F4" s="39" t="s">
        <v>50</v>
      </c>
      <c r="G4" s="39" t="s">
        <v>50</v>
      </c>
      <c r="H4" s="39" t="s">
        <v>50</v>
      </c>
      <c r="I4" s="39" t="s">
        <v>50</v>
      </c>
    </row>
    <row r="5" spans="2:9" ht="15">
      <c r="B5" s="32" t="s">
        <v>56</v>
      </c>
      <c r="C5" s="32"/>
      <c r="D5" s="30"/>
      <c r="E5" s="30"/>
      <c r="F5" s="30"/>
      <c r="G5" s="30"/>
      <c r="H5" s="30"/>
      <c r="I5" s="30"/>
    </row>
    <row r="6" spans="2:9" ht="15" outlineLevel="1">
      <c r="B6" s="31"/>
      <c r="C6" s="31" t="s">
        <v>38</v>
      </c>
      <c r="D6" s="23">
        <v>0.1</v>
      </c>
      <c r="E6" s="36">
        <v>0.15</v>
      </c>
      <c r="F6" s="36">
        <v>0.2</v>
      </c>
      <c r="G6" s="36">
        <v>0.1</v>
      </c>
      <c r="H6" s="36">
        <v>0.12</v>
      </c>
      <c r="I6" s="36">
        <v>0.12</v>
      </c>
    </row>
    <row r="7" spans="2:9" ht="15" outlineLevel="1">
      <c r="B7" s="31"/>
      <c r="C7" s="31" t="s">
        <v>44</v>
      </c>
      <c r="D7" s="24">
        <v>4.7</v>
      </c>
      <c r="E7" s="37">
        <v>4.6</v>
      </c>
      <c r="F7" s="37">
        <v>4.5</v>
      </c>
      <c r="G7" s="37">
        <v>4.7</v>
      </c>
      <c r="H7" s="37">
        <v>4.3</v>
      </c>
      <c r="I7" s="37">
        <v>4.8</v>
      </c>
    </row>
    <row r="8" spans="2:9" ht="15" outlineLevel="1">
      <c r="B8" s="31"/>
      <c r="C8" s="31" t="s">
        <v>37</v>
      </c>
      <c r="D8" s="25">
        <v>0.01</v>
      </c>
      <c r="E8" s="38">
        <v>0.015</v>
      </c>
      <c r="F8" s="38">
        <v>0.02</v>
      </c>
      <c r="G8" s="38">
        <v>0.01</v>
      </c>
      <c r="H8" s="38">
        <v>0.012</v>
      </c>
      <c r="I8" s="38">
        <v>0.025</v>
      </c>
    </row>
    <row r="9" spans="2:9" ht="15" outlineLevel="1">
      <c r="B9" s="31"/>
      <c r="C9" s="31" t="s">
        <v>36</v>
      </c>
      <c r="D9" s="25">
        <v>0.015</v>
      </c>
      <c r="E9" s="38">
        <v>0.012</v>
      </c>
      <c r="F9" s="38">
        <v>0.015</v>
      </c>
      <c r="G9" s="38">
        <v>0.015</v>
      </c>
      <c r="H9" s="38">
        <v>0.02</v>
      </c>
      <c r="I9" s="38">
        <v>0.03</v>
      </c>
    </row>
    <row r="10" spans="2:9" ht="15">
      <c r="B10" s="32" t="s">
        <v>58</v>
      </c>
      <c r="C10" s="32"/>
      <c r="D10" s="30"/>
      <c r="E10" s="30"/>
      <c r="F10" s="30"/>
      <c r="G10" s="30"/>
      <c r="H10" s="30"/>
      <c r="I10" s="30"/>
    </row>
    <row r="11" spans="2:9" ht="15" outlineLevel="1">
      <c r="B11" s="31"/>
      <c r="C11" s="31" t="s">
        <v>45</v>
      </c>
      <c r="D11" t="s">
        <v>43</v>
      </c>
      <c r="E11" t="s">
        <v>43</v>
      </c>
      <c r="F11" t="s">
        <v>43</v>
      </c>
      <c r="G11" t="s">
        <v>43</v>
      </c>
      <c r="H11" t="s">
        <v>43</v>
      </c>
      <c r="I11" t="s">
        <v>43</v>
      </c>
    </row>
    <row r="12" spans="2:9" ht="15" outlineLevel="1">
      <c r="B12" s="31"/>
      <c r="C12" s="31" t="s">
        <v>46</v>
      </c>
      <c r="D12" s="26">
        <v>5115737.42729192</v>
      </c>
      <c r="E12" s="26">
        <v>7801799.08709489</v>
      </c>
      <c r="F12" s="26">
        <v>12166128.6337232</v>
      </c>
      <c r="G12" s="26">
        <v>5115737.42729192</v>
      </c>
      <c r="H12" s="26">
        <v>6038292.57271336</v>
      </c>
      <c r="I12" s="26">
        <v>7310304.22407432</v>
      </c>
    </row>
    <row r="13" spans="2:9" ht="15" outlineLevel="1">
      <c r="B13" s="31"/>
      <c r="C13" s="31" t="s">
        <v>47</v>
      </c>
      <c r="D13" s="26">
        <v>6678109.8703711</v>
      </c>
      <c r="E13" s="26">
        <v>7398829.72063309</v>
      </c>
      <c r="F13" s="26">
        <v>9021439.13276711</v>
      </c>
      <c r="G13" s="26">
        <v>6678109.8703711</v>
      </c>
      <c r="H13" s="26">
        <v>2875951.05509668</v>
      </c>
      <c r="I13" s="26">
        <v>13503188.292532</v>
      </c>
    </row>
    <row r="14" spans="2:9" ht="15" outlineLevel="1" thickBot="1">
      <c r="B14" s="33"/>
      <c r="C14" s="33" t="s">
        <v>48</v>
      </c>
      <c r="D14" s="27">
        <v>-1562372.44307917</v>
      </c>
      <c r="E14" s="27">
        <v>402969.366461804</v>
      </c>
      <c r="F14" s="27">
        <v>3144689.50095607</v>
      </c>
      <c r="G14" s="27">
        <v>-1562372.44307917</v>
      </c>
      <c r="H14" s="27">
        <v>3162341.51761668</v>
      </c>
      <c r="I14" s="27">
        <v>-6192884.06845768</v>
      </c>
    </row>
    <row r="15" ht="15">
      <c r="B15" t="s">
        <v>59</v>
      </c>
    </row>
    <row r="16" ht="15">
      <c r="B16" t="s">
        <v>60</v>
      </c>
    </row>
    <row r="17" ht="15">
      <c r="B17" t="s">
        <v>61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DB00C-87D2-4FDF-8D77-40FA4E0F1F06}">
  <dimension ref="A1:E8"/>
  <sheetViews>
    <sheetView workbookViewId="0" topLeftCell="A1"/>
  </sheetViews>
  <sheetFormatPr defaultColWidth="9.140625" defaultRowHeight="15"/>
  <cols>
    <col min="1" max="1" width="16.7109375" style="0" bestFit="1" customWidth="1"/>
    <col min="2" max="4" width="12.00390625" style="0" bestFit="1" customWidth="1"/>
    <col min="5" max="5" width="12.7109375" style="0" bestFit="1" customWidth="1"/>
  </cols>
  <sheetData>
    <row r="1" spans="1:2" ht="15">
      <c r="A1" s="40" t="s">
        <v>63</v>
      </c>
      <c r="B1" t="s">
        <v>64</v>
      </c>
    </row>
    <row r="3" spans="1:5" ht="15">
      <c r="A3" s="40" t="s">
        <v>62</v>
      </c>
      <c r="B3" t="s">
        <v>45</v>
      </c>
      <c r="C3" t="s">
        <v>46</v>
      </c>
      <c r="D3" t="s">
        <v>47</v>
      </c>
      <c r="E3" t="s">
        <v>48</v>
      </c>
    </row>
    <row r="4" spans="1:5" ht="15">
      <c r="A4" s="41" t="s">
        <v>53</v>
      </c>
      <c r="B4">
        <v>1</v>
      </c>
      <c r="C4">
        <v>6038292.5727133555</v>
      </c>
      <c r="D4">
        <v>2875951.05509668</v>
      </c>
      <c r="E4">
        <v>3162341.5176166757</v>
      </c>
    </row>
    <row r="5" spans="1:5" ht="15">
      <c r="A5" s="41" t="s">
        <v>51</v>
      </c>
      <c r="B5">
        <v>1</v>
      </c>
      <c r="C5">
        <v>12166128.633723171</v>
      </c>
      <c r="D5">
        <v>9021439.132767105</v>
      </c>
      <c r="E5">
        <v>3144689.5009560664</v>
      </c>
    </row>
    <row r="6" spans="1:5" ht="15">
      <c r="A6" s="41" t="s">
        <v>54</v>
      </c>
      <c r="B6">
        <v>1</v>
      </c>
      <c r="C6">
        <v>7310304.224074319</v>
      </c>
      <c r="D6">
        <v>13503188.292532004</v>
      </c>
      <c r="E6">
        <v>-6192884.0684576845</v>
      </c>
    </row>
    <row r="7" spans="1:5" ht="15">
      <c r="A7" s="41" t="s">
        <v>49</v>
      </c>
      <c r="B7">
        <v>1</v>
      </c>
      <c r="C7">
        <v>7801799.087094891</v>
      </c>
      <c r="D7">
        <v>7398829.720633087</v>
      </c>
      <c r="E7">
        <v>402969.3664618045</v>
      </c>
    </row>
    <row r="8" spans="1:5" ht="15">
      <c r="A8" s="41" t="s">
        <v>52</v>
      </c>
      <c r="B8">
        <v>1</v>
      </c>
      <c r="C8">
        <v>5115737.427291924</v>
      </c>
      <c r="D8">
        <v>6678109.870371099</v>
      </c>
      <c r="E8">
        <v>-1562372.443079174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88314-117F-4AFA-87C6-668B5A08150A}">
  <dimension ref="A1:G26"/>
  <sheetViews>
    <sheetView tabSelected="1" workbookViewId="0" topLeftCell="A1">
      <selection activeCell="B1" sqref="B1:B4"/>
    </sheetView>
  </sheetViews>
  <sheetFormatPr defaultColWidth="9.140625" defaultRowHeight="13.5" customHeight="1"/>
  <cols>
    <col min="1" max="2" width="15.7109375" style="15" customWidth="1"/>
    <col min="3" max="3" width="10.7109375" style="15" customWidth="1"/>
    <col min="4" max="7" width="15.7109375" style="15" customWidth="1"/>
    <col min="8" max="16384" width="8.8515625" style="15" customWidth="1"/>
  </cols>
  <sheetData>
    <row r="1" spans="1:7" ht="13.95" customHeight="1" thickBot="1">
      <c r="A1" s="13" t="s">
        <v>38</v>
      </c>
      <c r="B1" s="14">
        <v>0.15</v>
      </c>
      <c r="D1" s="16" t="s">
        <v>35</v>
      </c>
      <c r="E1" s="16" t="s">
        <v>37</v>
      </c>
      <c r="F1" s="16" t="s">
        <v>36</v>
      </c>
      <c r="G1" s="15" t="s">
        <v>42</v>
      </c>
    </row>
    <row r="2" spans="1:7" ht="13.95" customHeight="1" thickBot="1" thickTop="1">
      <c r="A2" s="13" t="s">
        <v>39</v>
      </c>
      <c r="B2" s="17">
        <v>4.6</v>
      </c>
      <c r="D2" s="18">
        <v>1</v>
      </c>
      <c r="E2" s="19">
        <v>100000</v>
      </c>
      <c r="F2" s="19">
        <v>80000</v>
      </c>
      <c r="G2" s="19">
        <f>Tabela1[[#This Row],[Sprzedaż]]-Tabela1[[#This Row],[Koszty]]</f>
        <v>20000</v>
      </c>
    </row>
    <row r="3" spans="1:7" ht="13.95" customHeight="1" thickBot="1" thickTop="1">
      <c r="A3" s="13" t="s">
        <v>40</v>
      </c>
      <c r="B3" s="20">
        <v>0.015</v>
      </c>
      <c r="D3" s="18">
        <v>2</v>
      </c>
      <c r="E3" s="19">
        <f aca="true" t="shared" si="0" ref="E3:E25">E2*(1+Sprzedaż)*(1+Inflacja/2)</f>
        <v>109112.49999999999</v>
      </c>
      <c r="F3" s="19">
        <f aca="true" t="shared" si="1" ref="F3:F25">F2*(1+Koszty)*(1+Inflacja*0.6)+F2*20%*(EUR-4.6)</f>
        <v>88246.40000000001</v>
      </c>
      <c r="G3" s="19">
        <f>Tabela1[[#This Row],[Sprzedaż]]-Tabela1[[#This Row],[Koszty]]</f>
        <v>20866.099999999977</v>
      </c>
    </row>
    <row r="4" spans="1:7" ht="13.95" customHeight="1" thickBot="1" thickTop="1">
      <c r="A4" s="13" t="s">
        <v>41</v>
      </c>
      <c r="B4" s="21">
        <v>0.012</v>
      </c>
      <c r="D4" s="18">
        <v>3</v>
      </c>
      <c r="E4" s="19">
        <f t="shared" si="0"/>
        <v>119055.37656249997</v>
      </c>
      <c r="F4" s="19">
        <f t="shared" si="1"/>
        <v>97342.83891200002</v>
      </c>
      <c r="G4" s="19">
        <f>Tabela1[[#This Row],[Sprzedaż]]-Tabela1[[#This Row],[Koszty]]</f>
        <v>21712.537650499944</v>
      </c>
    </row>
    <row r="5" spans="4:7" ht="13.95" customHeight="1" thickTop="1">
      <c r="D5" s="18">
        <v>4</v>
      </c>
      <c r="E5" s="19">
        <f t="shared" si="0"/>
        <v>129904.29775175777</v>
      </c>
      <c r="F5" s="19">
        <f t="shared" si="1"/>
        <v>107376.938747049</v>
      </c>
      <c r="G5" s="19">
        <f>Tabela1[[#This Row],[Sprzedaż]]-Tabela1[[#This Row],[Koszty]]</f>
        <v>22527.359004708764</v>
      </c>
    </row>
    <row r="6" spans="4:7" ht="13.95" customHeight="1">
      <c r="D6" s="18">
        <v>5</v>
      </c>
      <c r="E6" s="19">
        <f t="shared" si="0"/>
        <v>141741.82688438668</v>
      </c>
      <c r="F6" s="19">
        <f t="shared" si="1"/>
        <v>118445.35359309483</v>
      </c>
      <c r="G6" s="19">
        <f>Tabela1[[#This Row],[Sprzedaż]]-Tabela1[[#This Row],[Koszty]]</f>
        <v>23296.473291291855</v>
      </c>
    </row>
    <row r="7" spans="4:7" ht="13.95" customHeight="1">
      <c r="D7" s="18">
        <v>6</v>
      </c>
      <c r="E7" s="19">
        <f t="shared" si="0"/>
        <v>154658.0508592264</v>
      </c>
      <c r="F7" s="19">
        <f t="shared" si="1"/>
        <v>130654.70064147106</v>
      </c>
      <c r="G7" s="19">
        <f>Tabela1[[#This Row],[Sprzedaż]]-Tabela1[[#This Row],[Koszty]]</f>
        <v>24003.350217755346</v>
      </c>
    </row>
    <row r="8" spans="4:7" ht="13.95" customHeight="1">
      <c r="D8" s="18">
        <v>7</v>
      </c>
      <c r="E8" s="19">
        <f t="shared" si="0"/>
        <v>168751.26574377337</v>
      </c>
      <c r="F8" s="19">
        <f t="shared" si="1"/>
        <v>144122.58718359392</v>
      </c>
      <c r="G8" s="19">
        <f>Tabela1[[#This Row],[Sprzedaż]]-Tabela1[[#This Row],[Koszty]]</f>
        <v>24628.678560179455</v>
      </c>
    </row>
    <row r="9" spans="4:7" ht="13.95" customHeight="1">
      <c r="D9" s="18">
        <v>8</v>
      </c>
      <c r="E9" s="19">
        <f t="shared" si="0"/>
        <v>184128.7248346747</v>
      </c>
      <c r="F9" s="19">
        <f t="shared" si="1"/>
        <v>158978.7434704788</v>
      </c>
      <c r="G9" s="19">
        <f>Tabela1[[#This Row],[Sprzedaż]]-Tabela1[[#This Row],[Koszty]]</f>
        <v>25149.981364195904</v>
      </c>
    </row>
    <row r="10" spans="4:7" ht="13.95" customHeight="1">
      <c r="D10" s="18">
        <v>9</v>
      </c>
      <c r="E10" s="19">
        <f t="shared" si="0"/>
        <v>200907.45488523442</v>
      </c>
      <c r="F10" s="19">
        <f t="shared" si="1"/>
        <v>175366.2723474158</v>
      </c>
      <c r="G10" s="19">
        <f>Tabela1[[#This Row],[Sprzedaż]]-Tabela1[[#This Row],[Koszty]]</f>
        <v>25541.18253781862</v>
      </c>
    </row>
    <row r="11" spans="4:7" ht="13.95" customHeight="1">
      <c r="D11" s="18">
        <v>10</v>
      </c>
      <c r="E11" s="19">
        <f t="shared" si="0"/>
        <v>219215.14671165138</v>
      </c>
      <c r="F11" s="19">
        <f t="shared" si="1"/>
        <v>193443.02770098744</v>
      </c>
      <c r="G11" s="19">
        <f>Tabela1[[#This Row],[Sprzedaż]]-Tabela1[[#This Row],[Koszty]]</f>
        <v>25772.11901066394</v>
      </c>
    </row>
    <row r="12" spans="4:7" ht="13.95" customHeight="1">
      <c r="D12" s="18">
        <v>11</v>
      </c>
      <c r="E12" s="19">
        <f t="shared" si="0"/>
        <v>239191.12695575057</v>
      </c>
      <c r="F12" s="19">
        <f t="shared" si="1"/>
        <v>213383.13499640525</v>
      </c>
      <c r="G12" s="19">
        <f>Tabela1[[#This Row],[Sprzedaż]]-Tabela1[[#This Row],[Koszty]]</f>
        <v>25807.991959345323</v>
      </c>
    </row>
    <row r="13" spans="4:7" ht="13.95" customHeight="1">
      <c r="D13" s="18">
        <v>12</v>
      </c>
      <c r="E13" s="19">
        <f t="shared" si="0"/>
        <v>260987.4183995933</v>
      </c>
      <c r="F13" s="19">
        <f t="shared" si="1"/>
        <v>235378.6685518347</v>
      </c>
      <c r="G13" s="19">
        <f>Tabela1[[#This Row],[Sprzedaż]]-Tabela1[[#This Row],[Koszty]]</f>
        <v>25608.74984775859</v>
      </c>
    </row>
    <row r="14" spans="4:7" ht="13.95" customHeight="1">
      <c r="D14" s="18">
        <v>13</v>
      </c>
      <c r="E14" s="19">
        <f t="shared" si="0"/>
        <v>284769.8969012562</v>
      </c>
      <c r="F14" s="19">
        <f t="shared" si="1"/>
        <v>259641.50170615787</v>
      </c>
      <c r="G14" s="19">
        <f>Tabela1[[#This Row],[Sprzedaż]]-Tabela1[[#This Row],[Koszty]]</f>
        <v>25128.395195098303</v>
      </c>
    </row>
    <row r="15" spans="4:7" ht="13.95" customHeight="1">
      <c r="D15" s="18">
        <v>14</v>
      </c>
      <c r="E15" s="19">
        <f t="shared" si="0"/>
        <v>310719.55375638313</v>
      </c>
      <c r="F15" s="19">
        <f t="shared" si="1"/>
        <v>286405.34770202864</v>
      </c>
      <c r="G15" s="19">
        <f>Tabela1[[#This Row],[Sprzedaż]]-Tabela1[[#This Row],[Koszty]]</f>
        <v>24314.206054354494</v>
      </c>
    </row>
    <row r="16" spans="4:7" ht="13.95" customHeight="1">
      <c r="D16" s="18">
        <v>15</v>
      </c>
      <c r="E16" s="19">
        <f t="shared" si="0"/>
        <v>339033.8730924335</v>
      </c>
      <c r="F16" s="19">
        <f t="shared" si="1"/>
        <v>315928.0109431538</v>
      </c>
      <c r="G16" s="19">
        <f>Tabela1[[#This Row],[Sprzedaż]]-Tabela1[[#This Row],[Koszty]]</f>
        <v>23105.86214927968</v>
      </c>
    </row>
    <row r="17" spans="4:7" ht="13.95" customHeight="1">
      <c r="D17" s="18">
        <v>16</v>
      </c>
      <c r="E17" s="19">
        <f t="shared" si="0"/>
        <v>369928.33477798145</v>
      </c>
      <c r="F17" s="19">
        <f t="shared" si="1"/>
        <v>348493.87031117413</v>
      </c>
      <c r="G17" s="19">
        <f>Tabela1[[#This Row],[Sprzedaż]]-Tabela1[[#This Row],[Koszty]]</f>
        <v>21434.464466807316</v>
      </c>
    </row>
    <row r="18" spans="4:7" ht="13.95" customHeight="1">
      <c r="D18" s="18">
        <v>17</v>
      </c>
      <c r="E18" s="19">
        <f t="shared" si="0"/>
        <v>403638.054284625</v>
      </c>
      <c r="F18" s="19">
        <f t="shared" si="1"/>
        <v>384416.61846285</v>
      </c>
      <c r="G18" s="19">
        <f>Tabela1[[#This Row],[Sprzedaż]]-Tabela1[[#This Row],[Koszty]]</f>
        <v>19221.435821774998</v>
      </c>
    </row>
    <row r="19" spans="4:7" ht="13.95" customHeight="1">
      <c r="D19" s="18">
        <v>18</v>
      </c>
      <c r="E19" s="19">
        <f t="shared" si="0"/>
        <v>440419.5719813114</v>
      </c>
      <c r="F19" s="19">
        <f t="shared" si="1"/>
        <v>424042.2834940006</v>
      </c>
      <c r="G19" s="19">
        <f>Tabela1[[#This Row],[Sprzedaż]]-Tabela1[[#This Row],[Koszty]]</f>
        <v>16377.288487310812</v>
      </c>
    </row>
    <row r="20" spans="4:7" ht="13.95" customHeight="1">
      <c r="D20" s="18">
        <v>19</v>
      </c>
      <c r="E20" s="19">
        <f t="shared" si="0"/>
        <v>480552.80547810835</v>
      </c>
      <c r="F20" s="19">
        <f t="shared" si="1"/>
        <v>467752.56207656226</v>
      </c>
      <c r="G20" s="19">
        <f>Tabela1[[#This Row],[Sprzedaż]]-Tabela1[[#This Row],[Koszty]]</f>
        <v>12800.24340154609</v>
      </c>
    </row>
    <row r="21" spans="4:7" ht="13.95" customHeight="1">
      <c r="D21" s="18">
        <v>20</v>
      </c>
      <c r="E21" s="19">
        <f t="shared" si="0"/>
        <v>524343.1798773009</v>
      </c>
      <c r="F21" s="19">
        <f t="shared" si="1"/>
        <v>515968.4961754143</v>
      </c>
      <c r="G21" s="19">
        <f>Tabela1[[#This Row],[Sprzedaż]]-Tabela1[[#This Row],[Koszty]]</f>
        <v>8374.683701886563</v>
      </c>
    </row>
    <row r="22" spans="4:7" ht="13.95" customHeight="1">
      <c r="D22" s="18">
        <v>21</v>
      </c>
      <c r="E22" s="19">
        <f t="shared" si="0"/>
        <v>572123.9521436198</v>
      </c>
      <c r="F22" s="19">
        <f t="shared" si="1"/>
        <v>569154.528761176</v>
      </c>
      <c r="G22" s="19">
        <f>Tabela1[[#This Row],[Sprzedaż]]-Tabela1[[#This Row],[Koszty]]</f>
        <v>2969.423382443725</v>
      </c>
    </row>
    <row r="23" spans="4:7" ht="13.95" customHeight="1">
      <c r="D23" s="18">
        <v>22</v>
      </c>
      <c r="E23" s="19">
        <f t="shared" si="0"/>
        <v>624258.747282707</v>
      </c>
      <c r="F23" s="19">
        <f t="shared" si="1"/>
        <v>627822.9775858781</v>
      </c>
      <c r="G23" s="19">
        <f>Tabela1[[#This Row],[Sprzedaż]]-Tabela1[[#This Row],[Koszty]]</f>
        <v>-3564.230303171091</v>
      </c>
    </row>
    <row r="24" spans="4:7" ht="13.95" customHeight="1">
      <c r="D24" s="18">
        <v>23</v>
      </c>
      <c r="E24" s="19">
        <f t="shared" si="0"/>
        <v>681144.3256288436</v>
      </c>
      <c r="F24" s="19">
        <f t="shared" si="1"/>
        <v>692538.9701154305</v>
      </c>
      <c r="G24" s="19">
        <f>Tabela1[[#This Row],[Sprzedaż]]-Tabela1[[#This Row],[Koszty]]</f>
        <v>-11394.644486586913</v>
      </c>
    </row>
    <row r="25" spans="4:7" ht="13.95" customHeight="1">
      <c r="D25" s="18">
        <v>24</v>
      </c>
      <c r="E25" s="19">
        <f t="shared" si="0"/>
        <v>743213.6023017719</v>
      </c>
      <c r="F25" s="19">
        <f t="shared" si="1"/>
        <v>763925.8871549291</v>
      </c>
      <c r="G25" s="19">
        <f>Tabela1[[#This Row],[Sprzedaż]]-Tabela1[[#This Row],[Koszty]]</f>
        <v>-20712.284853157238</v>
      </c>
    </row>
    <row r="26" spans="4:7" ht="13.95" customHeight="1">
      <c r="D26" s="22" t="s">
        <v>43</v>
      </c>
      <c r="E26" s="19">
        <f>SUBTOTAL(109,[Sprzedaż])</f>
        <v>7801799.087094891</v>
      </c>
      <c r="F26" s="19">
        <f>SUBTOTAL(109,[Koszty])</f>
        <v>7398829.720633087</v>
      </c>
      <c r="G26" s="19">
        <f>SUBTOTAL(109,[Marża])</f>
        <v>402969.3664618045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BEA75-8798-4643-84E6-48EC5665E458}">
  <dimension ref="A1:A45"/>
  <sheetViews>
    <sheetView workbookViewId="0" topLeftCell="A1">
      <selection activeCell="A6" sqref="A6"/>
    </sheetView>
  </sheetViews>
  <sheetFormatPr defaultColWidth="9.140625" defaultRowHeight="15"/>
  <cols>
    <col min="1" max="1" width="142.57421875" style="0" customWidth="1"/>
  </cols>
  <sheetData>
    <row r="1" ht="15">
      <c r="A1" s="1" t="s">
        <v>0</v>
      </c>
    </row>
    <row r="2" ht="15">
      <c r="A2" s="2" t="s">
        <v>1</v>
      </c>
    </row>
    <row r="3" ht="15">
      <c r="A3" s="2"/>
    </row>
    <row r="4" ht="28.8">
      <c r="A4" s="3" t="s">
        <v>2</v>
      </c>
    </row>
    <row r="5" ht="15">
      <c r="A5" t="s">
        <v>3</v>
      </c>
    </row>
    <row r="7" ht="28.8">
      <c r="A7" s="3" t="s">
        <v>4</v>
      </c>
    </row>
    <row r="8" ht="15">
      <c r="A8" t="s">
        <v>5</v>
      </c>
    </row>
    <row r="10" ht="28.8">
      <c r="A10" s="3" t="s">
        <v>6</v>
      </c>
    </row>
    <row r="11" ht="15">
      <c r="A11" t="s">
        <v>7</v>
      </c>
    </row>
    <row r="13" ht="43.2">
      <c r="A13" s="3" t="s">
        <v>8</v>
      </c>
    </row>
    <row r="14" ht="57.6">
      <c r="A14" s="4" t="s">
        <v>14</v>
      </c>
    </row>
    <row r="16" ht="86.4">
      <c r="A16" s="3" t="s">
        <v>9</v>
      </c>
    </row>
    <row r="17" ht="100.8">
      <c r="A17" s="4" t="s">
        <v>10</v>
      </c>
    </row>
    <row r="19" ht="28.8">
      <c r="A19" s="3" t="s">
        <v>11</v>
      </c>
    </row>
    <row r="20" ht="43.2">
      <c r="A20" s="4" t="s">
        <v>15</v>
      </c>
    </row>
    <row r="22" ht="28.8">
      <c r="A22" s="3" t="s">
        <v>12</v>
      </c>
    </row>
    <row r="23" ht="43.2">
      <c r="A23" s="4" t="s">
        <v>16</v>
      </c>
    </row>
    <row r="25" ht="28.8">
      <c r="A25" s="3" t="s">
        <v>13</v>
      </c>
    </row>
    <row r="27" ht="41.4">
      <c r="A27" s="5" t="s">
        <v>17</v>
      </c>
    </row>
    <row r="28" ht="15">
      <c r="A28" s="6" t="s">
        <v>18</v>
      </c>
    </row>
    <row r="29" ht="69">
      <c r="A29" s="7" t="s">
        <v>19</v>
      </c>
    </row>
    <row r="30" ht="15">
      <c r="A30" s="8" t="s">
        <v>20</v>
      </c>
    </row>
    <row r="31" ht="15">
      <c r="A31" s="8" t="s">
        <v>21</v>
      </c>
    </row>
    <row r="32" s="10" customFormat="1" ht="15">
      <c r="A32" s="9" t="s">
        <v>22</v>
      </c>
    </row>
    <row r="33" s="10" customFormat="1" ht="15">
      <c r="A33" s="9" t="s">
        <v>23</v>
      </c>
    </row>
    <row r="34" ht="15">
      <c r="A34" s="11" t="s">
        <v>24</v>
      </c>
    </row>
    <row r="35" ht="15">
      <c r="A35" s="12" t="s">
        <v>25</v>
      </c>
    </row>
    <row r="36" s="10" customFormat="1" ht="15">
      <c r="A36" s="9" t="s">
        <v>26</v>
      </c>
    </row>
    <row r="37" s="10" customFormat="1" ht="15">
      <c r="A37" s="9" t="s">
        <v>27</v>
      </c>
    </row>
    <row r="38" ht="15">
      <c r="A38" s="11" t="s">
        <v>28</v>
      </c>
    </row>
    <row r="39" ht="15">
      <c r="A39" s="8" t="s">
        <v>29</v>
      </c>
    </row>
    <row r="40" s="10" customFormat="1" ht="15">
      <c r="A40" s="9" t="s">
        <v>30</v>
      </c>
    </row>
    <row r="41" s="10" customFormat="1" ht="15">
      <c r="A41" s="9" t="s">
        <v>31</v>
      </c>
    </row>
    <row r="42" ht="15">
      <c r="A42" s="11" t="s">
        <v>32</v>
      </c>
    </row>
    <row r="43" ht="15">
      <c r="A43" s="8"/>
    </row>
    <row r="44" ht="15">
      <c r="A44" s="9" t="s">
        <v>33</v>
      </c>
    </row>
    <row r="45" ht="15">
      <c r="A45" s="6" t="s">
        <v>34</v>
      </c>
    </row>
  </sheetData>
  <hyperlinks>
    <hyperlink ref="A2" r:id="rId1" display="https://learn.microsoft.com/en-us/office/vba/language/reference/statem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Pogódź (IT Challenge)</dc:creator>
  <cp:keywords/>
  <dc:description/>
  <cp:lastModifiedBy>Konrad Pogódź (IT Challenge)</cp:lastModifiedBy>
  <dcterms:created xsi:type="dcterms:W3CDTF">2022-12-12T12:13:15Z</dcterms:created>
  <dcterms:modified xsi:type="dcterms:W3CDTF">2023-04-22T11:16:30Z</dcterms:modified>
  <cp:category/>
  <cp:version/>
  <cp:contentType/>
  <cp:contentStatus/>
</cp:coreProperties>
</file>